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ZENETA\Desktop\PP nastava 2025 26\"/>
    </mc:Choice>
  </mc:AlternateContent>
  <xr:revisionPtr revIDLastSave="0" documentId="8_{A5AFCA17-E609-4F1A-8CCC-811F2DFD26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51" i="1" l="1"/>
  <c r="I48" i="1"/>
  <c r="I49" i="1"/>
  <c r="I52" i="1"/>
  <c r="I50" i="1"/>
  <c r="G51" i="1"/>
  <c r="J51" i="1" s="1"/>
  <c r="G48" i="1"/>
  <c r="J48" i="1" s="1"/>
  <c r="G49" i="1"/>
  <c r="G52" i="1"/>
  <c r="G50" i="1"/>
  <c r="E49" i="1"/>
  <c r="E50" i="1"/>
  <c r="J11" i="1"/>
  <c r="J8" i="1"/>
  <c r="J13" i="1"/>
  <c r="J19" i="1"/>
  <c r="J17" i="1"/>
  <c r="J21" i="1"/>
  <c r="J9" i="1"/>
  <c r="J30" i="1"/>
  <c r="J31" i="1"/>
  <c r="J12" i="1"/>
  <c r="J20" i="1"/>
  <c r="J24" i="1"/>
  <c r="J42" i="1"/>
  <c r="J26" i="1"/>
  <c r="K26" i="1" s="1"/>
  <c r="J14" i="1"/>
  <c r="K14" i="1" s="1"/>
  <c r="J22" i="1"/>
  <c r="K22" i="1" s="1"/>
  <c r="J35" i="1"/>
  <c r="K35" i="1" s="1"/>
  <c r="J36" i="1"/>
  <c r="K36" i="1" s="1"/>
  <c r="J15" i="1"/>
  <c r="K15" i="1" s="1"/>
  <c r="J43" i="1"/>
  <c r="K43" i="1" s="1"/>
  <c r="J33" i="1"/>
  <c r="K33" i="1" s="1"/>
  <c r="J38" i="1"/>
  <c r="K38" i="1" s="1"/>
  <c r="J27" i="1"/>
  <c r="K27" i="1" s="1"/>
  <c r="J28" i="1"/>
  <c r="K28" i="1" s="1"/>
  <c r="J29" i="1"/>
  <c r="K29" i="1" s="1"/>
  <c r="J34" i="1"/>
  <c r="K34" i="1" s="1"/>
  <c r="J41" i="1"/>
  <c r="K41" i="1" s="1"/>
  <c r="J39" i="1"/>
  <c r="K39" i="1" s="1"/>
  <c r="J37" i="1"/>
  <c r="K37" i="1" s="1"/>
  <c r="J40" i="1"/>
  <c r="K40" i="1" s="1"/>
  <c r="J23" i="1"/>
  <c r="K23" i="1" s="1"/>
  <c r="J32" i="1"/>
  <c r="K32" i="1" s="1"/>
  <c r="J25" i="1"/>
  <c r="K25" i="1" s="1"/>
  <c r="J18" i="1"/>
  <c r="K18" i="1" s="1"/>
  <c r="J16" i="1"/>
  <c r="K16" i="1" s="1"/>
  <c r="J10" i="1"/>
  <c r="H11" i="1"/>
  <c r="H8" i="1"/>
  <c r="H13" i="1"/>
  <c r="H19" i="1"/>
  <c r="H17" i="1"/>
  <c r="H21" i="1"/>
  <c r="H9" i="1"/>
  <c r="H30" i="1"/>
  <c r="H31" i="1"/>
  <c r="H12" i="1"/>
  <c r="H20" i="1"/>
  <c r="H24" i="1"/>
  <c r="H42" i="1"/>
  <c r="H10" i="1"/>
  <c r="F11" i="1"/>
  <c r="F8" i="1"/>
  <c r="K8" i="1" s="1"/>
  <c r="F13" i="1"/>
  <c r="F19" i="1"/>
  <c r="F17" i="1"/>
  <c r="F21" i="1"/>
  <c r="E52" i="1"/>
  <c r="F9" i="1"/>
  <c r="F30" i="1"/>
  <c r="F31" i="1"/>
  <c r="F12" i="1"/>
  <c r="F20" i="1"/>
  <c r="F24" i="1"/>
  <c r="F42" i="1"/>
  <c r="F10" i="1"/>
  <c r="J49" i="1" l="1"/>
  <c r="J52" i="1"/>
  <c r="J50" i="1"/>
  <c r="K20" i="1"/>
  <c r="K24" i="1"/>
  <c r="K12" i="1"/>
  <c r="K10" i="1"/>
  <c r="K42" i="1"/>
  <c r="K31" i="1"/>
  <c r="K11" i="1"/>
  <c r="K30" i="1"/>
  <c r="K9" i="1"/>
  <c r="K21" i="1"/>
  <c r="K17" i="1"/>
  <c r="K19" i="1"/>
  <c r="K13" i="1"/>
</calcChain>
</file>

<file path=xl/sharedStrings.xml><?xml version="1.0" encoding="utf-8"?>
<sst xmlns="http://schemas.openxmlformats.org/spreadsheetml/2006/main" count="28" uniqueCount="21">
  <si>
    <t>Univerzitet u Sarajevu - Filozofski fakultet</t>
  </si>
  <si>
    <t>Odsjek za pedagogiju</t>
  </si>
  <si>
    <t>Indeks</t>
  </si>
  <si>
    <r>
      <t xml:space="preserve">Polusemestralni ispit     </t>
    </r>
    <r>
      <rPr>
        <b/>
        <sz val="11"/>
        <color theme="1"/>
        <rFont val="Calibri"/>
        <charset val="134"/>
      </rPr>
      <t>Σmax=21, min=11</t>
    </r>
  </si>
  <si>
    <t>Predškolska pedagogija</t>
  </si>
  <si>
    <t>Završni  ispit ∑max=20</t>
  </si>
  <si>
    <t>Integralni  ispit ∑max=30</t>
  </si>
  <si>
    <t>Uk.</t>
  </si>
  <si>
    <t>Završna ocjena</t>
  </si>
  <si>
    <t>Polus. Isp. Tr. ∑max=45</t>
  </si>
  <si>
    <t>Zavrs. Isp. Tr. ∑max=45</t>
  </si>
  <si>
    <t>Integ. Isp. Tr. ∑max=90</t>
  </si>
  <si>
    <t>Aktivnost  ∑max=5</t>
  </si>
  <si>
    <t>Izlaganje  ∑max=5</t>
  </si>
  <si>
    <t>Aktivnost ∑max=5</t>
  </si>
  <si>
    <t>Zavrs. Isp. Tr. ∑max=50</t>
  </si>
  <si>
    <t>Integ. Isp. Tr. ∑max=95</t>
  </si>
  <si>
    <r>
      <t xml:space="preserve">Rezultati završnog ispita iz </t>
    </r>
    <r>
      <rPr>
        <b/>
        <i/>
        <sz val="11"/>
        <color theme="1"/>
        <rFont val="Calibri"/>
        <charset val="134"/>
        <scheme val="minor"/>
      </rPr>
      <t>Predškolske pedagogije</t>
    </r>
    <r>
      <rPr>
        <b/>
        <sz val="11"/>
        <color theme="1"/>
        <rFont val="Calibri"/>
        <charset val="134"/>
        <scheme val="minor"/>
      </rPr>
      <t xml:space="preserve"> (28.01.2026.)</t>
    </r>
  </si>
  <si>
    <t>02.02.2026.</t>
  </si>
  <si>
    <t>prof. dr. Dženeta Camović</t>
  </si>
  <si>
    <r>
      <rPr>
        <b/>
        <sz val="11"/>
        <color theme="1"/>
        <rFont val="Calibri"/>
        <family val="2"/>
        <scheme val="minor"/>
      </rPr>
      <t xml:space="preserve">Napomena: </t>
    </r>
    <r>
      <rPr>
        <sz val="11"/>
        <color theme="1"/>
        <rFont val="Calibri"/>
        <charset val="134"/>
        <scheme val="minor"/>
      </rPr>
      <t>Uvid u rad i upis ocjena održat će se u utorak, 03.02.2026. godine u 12:30h.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</si>
</sst>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b/>
      <i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6"/>
  <sheetViews>
    <sheetView tabSelected="1" workbookViewId="0">
      <selection activeCell="L48" sqref="L48"/>
    </sheetView>
  </sheetViews>
  <sheetFormatPr defaultColWidth="9" defaultRowHeight="14.5"/>
  <cols>
    <col min="2" max="2" width="9" style="1"/>
    <col min="3" max="3" width="19.81640625" customWidth="1"/>
    <col min="4" max="4" width="8.7265625" style="1"/>
    <col min="5" max="5" width="9" style="1"/>
    <col min="6" max="6" width="15.6328125" style="1" customWidth="1"/>
    <col min="7" max="7" width="16.54296875" style="1" customWidth="1"/>
    <col min="8" max="8" width="9" style="1"/>
    <col min="9" max="9" width="11.81640625" style="1" customWidth="1"/>
    <col min="11" max="14" width="9" style="1"/>
  </cols>
  <sheetData>
    <row r="1" spans="2:14">
      <c r="B1" s="1" t="s">
        <v>0</v>
      </c>
    </row>
    <row r="2" spans="2:14">
      <c r="B2" s="1" t="s">
        <v>1</v>
      </c>
      <c r="J2" s="18" t="s">
        <v>18</v>
      </c>
    </row>
    <row r="3" spans="2:14">
      <c r="B3" s="16" t="s">
        <v>4</v>
      </c>
    </row>
    <row r="5" spans="2:14">
      <c r="C5" s="5" t="s">
        <v>17</v>
      </c>
    </row>
    <row r="7" spans="2:14" ht="63.5" customHeight="1">
      <c r="B7" s="13" t="s">
        <v>2</v>
      </c>
      <c r="C7" s="6" t="s">
        <v>12</v>
      </c>
      <c r="D7" s="6" t="s">
        <v>13</v>
      </c>
      <c r="E7" s="9" t="s">
        <v>3</v>
      </c>
      <c r="F7" s="7" t="s">
        <v>9</v>
      </c>
      <c r="G7" s="7" t="s">
        <v>5</v>
      </c>
      <c r="H7" s="7" t="s">
        <v>10</v>
      </c>
      <c r="I7" s="7" t="s">
        <v>6</v>
      </c>
      <c r="J7" s="8" t="s">
        <v>11</v>
      </c>
      <c r="K7" s="7" t="s">
        <v>7</v>
      </c>
      <c r="L7" s="7" t="s">
        <v>8</v>
      </c>
      <c r="M7"/>
      <c r="N7"/>
    </row>
    <row r="8" spans="2:14">
      <c r="B8" s="3">
        <v>51245</v>
      </c>
      <c r="C8" s="3">
        <v>5</v>
      </c>
      <c r="D8" s="3">
        <v>5</v>
      </c>
      <c r="E8" s="4">
        <v>19</v>
      </c>
      <c r="F8" s="10">
        <f t="shared" ref="F8:F13" si="0">(45/21)*E8</f>
        <v>40.714285714285715</v>
      </c>
      <c r="G8" s="3">
        <v>19</v>
      </c>
      <c r="H8" s="10">
        <f t="shared" ref="H8:H13" si="1">(45/20)*G8</f>
        <v>42.75</v>
      </c>
      <c r="I8" s="3"/>
      <c r="J8" s="3">
        <f t="shared" ref="J8:J43" si="2">(90/30)*I8</f>
        <v>0</v>
      </c>
      <c r="K8" s="10">
        <f t="shared" ref="K8:K43" si="3">(C8+D8+F8+H8+J8)</f>
        <v>93.464285714285722</v>
      </c>
      <c r="L8" s="4">
        <v>9</v>
      </c>
      <c r="M8"/>
      <c r="N8"/>
    </row>
    <row r="9" spans="2:14">
      <c r="B9" s="3">
        <v>50643</v>
      </c>
      <c r="C9" s="3">
        <v>5</v>
      </c>
      <c r="D9" s="3">
        <v>5</v>
      </c>
      <c r="E9" s="3">
        <v>16</v>
      </c>
      <c r="F9" s="10">
        <f t="shared" si="0"/>
        <v>34.285714285714285</v>
      </c>
      <c r="G9" s="3">
        <v>19</v>
      </c>
      <c r="H9" s="10">
        <f t="shared" si="1"/>
        <v>42.75</v>
      </c>
      <c r="I9" s="3"/>
      <c r="J9" s="3">
        <f t="shared" si="2"/>
        <v>0</v>
      </c>
      <c r="K9" s="10">
        <f t="shared" si="3"/>
        <v>87.035714285714278</v>
      </c>
      <c r="L9" s="4">
        <v>9</v>
      </c>
      <c r="M9"/>
      <c r="N9"/>
    </row>
    <row r="10" spans="2:14">
      <c r="B10" s="3">
        <v>51066</v>
      </c>
      <c r="C10" s="3">
        <v>3</v>
      </c>
      <c r="D10" s="3">
        <v>5</v>
      </c>
      <c r="E10" s="4">
        <v>21</v>
      </c>
      <c r="F10" s="10">
        <f t="shared" si="0"/>
        <v>45</v>
      </c>
      <c r="G10" s="3">
        <v>15</v>
      </c>
      <c r="H10" s="10">
        <f t="shared" si="1"/>
        <v>33.75</v>
      </c>
      <c r="I10" s="3"/>
      <c r="J10" s="3">
        <f t="shared" si="2"/>
        <v>0</v>
      </c>
      <c r="K10" s="10">
        <f t="shared" si="3"/>
        <v>86.75</v>
      </c>
      <c r="L10" s="4">
        <v>9</v>
      </c>
      <c r="M10"/>
      <c r="N10"/>
    </row>
    <row r="11" spans="2:14">
      <c r="B11" s="3">
        <v>51079</v>
      </c>
      <c r="C11" s="3">
        <v>5</v>
      </c>
      <c r="D11" s="3">
        <v>5</v>
      </c>
      <c r="E11" s="4">
        <v>19</v>
      </c>
      <c r="F11" s="10">
        <f t="shared" si="0"/>
        <v>40.714285714285715</v>
      </c>
      <c r="G11" s="3">
        <v>16</v>
      </c>
      <c r="H11" s="10">
        <f t="shared" si="1"/>
        <v>36</v>
      </c>
      <c r="I11" s="3"/>
      <c r="J11" s="3">
        <f t="shared" si="2"/>
        <v>0</v>
      </c>
      <c r="K11" s="10">
        <f t="shared" si="3"/>
        <v>86.714285714285722</v>
      </c>
      <c r="L11" s="4">
        <v>9</v>
      </c>
      <c r="M11"/>
      <c r="N11"/>
    </row>
    <row r="12" spans="2:14">
      <c r="B12" s="3">
        <v>51249</v>
      </c>
      <c r="C12" s="3">
        <v>5</v>
      </c>
      <c r="D12" s="3">
        <v>5</v>
      </c>
      <c r="E12" s="4">
        <v>14</v>
      </c>
      <c r="F12" s="10">
        <f t="shared" si="0"/>
        <v>30</v>
      </c>
      <c r="G12" s="3">
        <v>20</v>
      </c>
      <c r="H12" s="10">
        <f t="shared" si="1"/>
        <v>45</v>
      </c>
      <c r="I12" s="3"/>
      <c r="J12" s="3">
        <f t="shared" si="2"/>
        <v>0</v>
      </c>
      <c r="K12" s="10">
        <f t="shared" si="3"/>
        <v>85</v>
      </c>
      <c r="L12" s="4">
        <v>9</v>
      </c>
      <c r="M12"/>
      <c r="N12"/>
    </row>
    <row r="13" spans="2:14">
      <c r="B13" s="3">
        <v>51084</v>
      </c>
      <c r="C13" s="3">
        <v>5</v>
      </c>
      <c r="D13" s="3">
        <v>5</v>
      </c>
      <c r="E13" s="4">
        <v>19</v>
      </c>
      <c r="F13" s="10">
        <f t="shared" si="0"/>
        <v>40.714285714285715</v>
      </c>
      <c r="G13" s="3">
        <v>14</v>
      </c>
      <c r="H13" s="10">
        <f t="shared" si="1"/>
        <v>31.5</v>
      </c>
      <c r="I13" s="3"/>
      <c r="J13" s="3">
        <f t="shared" si="2"/>
        <v>0</v>
      </c>
      <c r="K13" s="10">
        <f t="shared" si="3"/>
        <v>82.214285714285722</v>
      </c>
      <c r="L13" s="4">
        <v>8</v>
      </c>
      <c r="M13"/>
      <c r="N13"/>
    </row>
    <row r="14" spans="2:14">
      <c r="B14" s="3">
        <v>51074</v>
      </c>
      <c r="C14" s="3">
        <v>5</v>
      </c>
      <c r="D14" s="3">
        <v>5</v>
      </c>
      <c r="E14" s="3"/>
      <c r="F14" s="3"/>
      <c r="G14" s="3"/>
      <c r="H14" s="2"/>
      <c r="I14" s="3">
        <v>24</v>
      </c>
      <c r="J14" s="3">
        <f t="shared" si="2"/>
        <v>72</v>
      </c>
      <c r="K14" s="10">
        <f t="shared" si="3"/>
        <v>82</v>
      </c>
      <c r="L14" s="4">
        <v>8</v>
      </c>
      <c r="M14"/>
      <c r="N14"/>
    </row>
    <row r="15" spans="2:14">
      <c r="B15" s="3">
        <v>51094</v>
      </c>
      <c r="C15" s="3">
        <v>5</v>
      </c>
      <c r="D15" s="3">
        <v>5</v>
      </c>
      <c r="E15" s="3"/>
      <c r="F15" s="3"/>
      <c r="G15" s="3"/>
      <c r="H15" s="2"/>
      <c r="I15" s="3">
        <v>24</v>
      </c>
      <c r="J15" s="3">
        <f t="shared" si="2"/>
        <v>72</v>
      </c>
      <c r="K15" s="10">
        <f t="shared" si="3"/>
        <v>82</v>
      </c>
      <c r="L15" s="4">
        <v>8</v>
      </c>
      <c r="M15"/>
      <c r="N15"/>
    </row>
    <row r="16" spans="2:14">
      <c r="B16" s="3">
        <v>51070</v>
      </c>
      <c r="C16" s="3">
        <v>5</v>
      </c>
      <c r="D16" s="3">
        <v>5</v>
      </c>
      <c r="E16" s="3"/>
      <c r="F16" s="3"/>
      <c r="G16" s="3"/>
      <c r="H16" s="2"/>
      <c r="I16" s="3">
        <v>24</v>
      </c>
      <c r="J16" s="3">
        <f t="shared" si="2"/>
        <v>72</v>
      </c>
      <c r="K16" s="10">
        <f t="shared" si="3"/>
        <v>82</v>
      </c>
      <c r="L16" s="4">
        <v>8</v>
      </c>
      <c r="M16"/>
      <c r="N16"/>
    </row>
    <row r="17" spans="2:14">
      <c r="B17" s="3">
        <v>51075</v>
      </c>
      <c r="C17" s="3">
        <v>5</v>
      </c>
      <c r="D17" s="3">
        <v>4</v>
      </c>
      <c r="E17" s="4">
        <v>17</v>
      </c>
      <c r="F17" s="10">
        <f>(45/21)*E17</f>
        <v>36.428571428571431</v>
      </c>
      <c r="G17" s="3">
        <v>16</v>
      </c>
      <c r="H17" s="10">
        <f>(45/20)*G17</f>
        <v>36</v>
      </c>
      <c r="I17" s="3"/>
      <c r="J17" s="3">
        <f t="shared" si="2"/>
        <v>0</v>
      </c>
      <c r="K17" s="10">
        <f t="shared" si="3"/>
        <v>81.428571428571431</v>
      </c>
      <c r="L17" s="4">
        <v>8</v>
      </c>
      <c r="M17"/>
      <c r="N17"/>
    </row>
    <row r="18" spans="2:14">
      <c r="B18" s="3">
        <v>51102</v>
      </c>
      <c r="C18" s="3">
        <v>5</v>
      </c>
      <c r="D18" s="3">
        <v>4</v>
      </c>
      <c r="E18" s="3"/>
      <c r="F18" s="3"/>
      <c r="G18" s="3"/>
      <c r="H18" s="2"/>
      <c r="I18" s="3">
        <v>24</v>
      </c>
      <c r="J18" s="3">
        <f t="shared" si="2"/>
        <v>72</v>
      </c>
      <c r="K18" s="10">
        <f t="shared" si="3"/>
        <v>81</v>
      </c>
      <c r="L18" s="4">
        <v>8</v>
      </c>
      <c r="M18"/>
      <c r="N18"/>
    </row>
    <row r="19" spans="2:14">
      <c r="B19" s="3">
        <v>51097</v>
      </c>
      <c r="C19" s="3">
        <v>5</v>
      </c>
      <c r="D19" s="3">
        <v>5</v>
      </c>
      <c r="E19" s="4">
        <v>18</v>
      </c>
      <c r="F19" s="10">
        <f>(45/21)*E19</f>
        <v>38.571428571428569</v>
      </c>
      <c r="G19" s="3">
        <v>14</v>
      </c>
      <c r="H19" s="10">
        <f>(45/20)*G19</f>
        <v>31.5</v>
      </c>
      <c r="I19" s="3"/>
      <c r="J19" s="3">
        <f t="shared" si="2"/>
        <v>0</v>
      </c>
      <c r="K19" s="10">
        <f t="shared" si="3"/>
        <v>80.071428571428569</v>
      </c>
      <c r="L19" s="4">
        <v>8</v>
      </c>
      <c r="M19"/>
      <c r="N19"/>
    </row>
    <row r="20" spans="2:14">
      <c r="B20" s="3">
        <v>51085</v>
      </c>
      <c r="C20" s="3">
        <v>5</v>
      </c>
      <c r="D20" s="3">
        <v>4</v>
      </c>
      <c r="E20" s="4">
        <v>14</v>
      </c>
      <c r="F20" s="10">
        <f>(45/21)*E20</f>
        <v>30</v>
      </c>
      <c r="G20" s="3">
        <v>18</v>
      </c>
      <c r="H20" s="10">
        <f>(45/20)*G20</f>
        <v>40.5</v>
      </c>
      <c r="I20" s="3"/>
      <c r="J20" s="3">
        <f t="shared" si="2"/>
        <v>0</v>
      </c>
      <c r="K20" s="10">
        <f t="shared" si="3"/>
        <v>79.5</v>
      </c>
      <c r="L20" s="4">
        <v>8</v>
      </c>
      <c r="M20"/>
      <c r="N20"/>
    </row>
    <row r="21" spans="2:14">
      <c r="B21" s="3">
        <v>51081</v>
      </c>
      <c r="C21" s="3">
        <v>5</v>
      </c>
      <c r="D21" s="3">
        <v>5</v>
      </c>
      <c r="E21" s="4">
        <v>16</v>
      </c>
      <c r="F21" s="10">
        <f>(45/21)*E21</f>
        <v>34.285714285714285</v>
      </c>
      <c r="G21" s="3">
        <v>15</v>
      </c>
      <c r="H21" s="10">
        <f>(45/20)*G21</f>
        <v>33.75</v>
      </c>
      <c r="I21" s="3"/>
      <c r="J21" s="3">
        <f t="shared" si="2"/>
        <v>0</v>
      </c>
      <c r="K21" s="10">
        <f t="shared" si="3"/>
        <v>78.035714285714278</v>
      </c>
      <c r="L21" s="4">
        <v>8</v>
      </c>
      <c r="M21"/>
      <c r="N21"/>
    </row>
    <row r="22" spans="2:14">
      <c r="B22" s="3">
        <v>51251</v>
      </c>
      <c r="C22" s="3">
        <v>5</v>
      </c>
      <c r="D22" s="3">
        <v>4</v>
      </c>
      <c r="E22" s="3"/>
      <c r="F22" s="3"/>
      <c r="G22" s="3"/>
      <c r="H22" s="2"/>
      <c r="I22" s="3">
        <v>23</v>
      </c>
      <c r="J22" s="3">
        <f t="shared" si="2"/>
        <v>69</v>
      </c>
      <c r="K22" s="10">
        <f t="shared" si="3"/>
        <v>78</v>
      </c>
      <c r="L22" s="4">
        <v>8</v>
      </c>
      <c r="M22"/>
      <c r="N22"/>
    </row>
    <row r="23" spans="2:14">
      <c r="B23" s="3">
        <v>51077</v>
      </c>
      <c r="C23" s="3">
        <v>5</v>
      </c>
      <c r="D23" s="3">
        <v>4</v>
      </c>
      <c r="E23" s="3"/>
      <c r="F23" s="3"/>
      <c r="G23" s="3"/>
      <c r="H23" s="2"/>
      <c r="I23" s="3">
        <v>23</v>
      </c>
      <c r="J23" s="3">
        <f t="shared" si="2"/>
        <v>69</v>
      </c>
      <c r="K23" s="10">
        <f t="shared" si="3"/>
        <v>78</v>
      </c>
      <c r="L23" s="4">
        <v>8</v>
      </c>
      <c r="M23"/>
      <c r="N23"/>
    </row>
    <row r="24" spans="2:14">
      <c r="B24" s="3">
        <v>51073</v>
      </c>
      <c r="C24" s="3">
        <v>5</v>
      </c>
      <c r="D24" s="3">
        <v>5</v>
      </c>
      <c r="E24" s="4">
        <v>13</v>
      </c>
      <c r="F24" s="10">
        <f>(45/21)*E24</f>
        <v>27.857142857142858</v>
      </c>
      <c r="G24" s="3">
        <v>17</v>
      </c>
      <c r="H24" s="10">
        <f>(45/20)*G24</f>
        <v>38.25</v>
      </c>
      <c r="I24" s="3"/>
      <c r="J24" s="3">
        <f t="shared" si="2"/>
        <v>0</v>
      </c>
      <c r="K24" s="10">
        <f t="shared" si="3"/>
        <v>76.107142857142861</v>
      </c>
      <c r="L24" s="4">
        <v>8</v>
      </c>
      <c r="M24"/>
      <c r="N24"/>
    </row>
    <row r="25" spans="2:14">
      <c r="B25" s="3">
        <v>51103</v>
      </c>
      <c r="C25" s="3">
        <v>5</v>
      </c>
      <c r="D25" s="3">
        <v>5</v>
      </c>
      <c r="E25" s="3"/>
      <c r="F25" s="3"/>
      <c r="G25" s="3"/>
      <c r="H25" s="2"/>
      <c r="I25" s="3">
        <v>22</v>
      </c>
      <c r="J25" s="3">
        <f t="shared" si="2"/>
        <v>66</v>
      </c>
      <c r="K25" s="10">
        <f t="shared" si="3"/>
        <v>76</v>
      </c>
      <c r="L25" s="4">
        <v>8</v>
      </c>
      <c r="M25"/>
      <c r="N25"/>
    </row>
    <row r="26" spans="2:14">
      <c r="B26" s="3">
        <v>51068</v>
      </c>
      <c r="C26" s="3">
        <v>5</v>
      </c>
      <c r="D26" s="3">
        <v>4</v>
      </c>
      <c r="E26" s="3"/>
      <c r="F26" s="3"/>
      <c r="G26" s="3"/>
      <c r="H26" s="2"/>
      <c r="I26" s="3">
        <v>22</v>
      </c>
      <c r="J26" s="3">
        <f t="shared" si="2"/>
        <v>66</v>
      </c>
      <c r="K26" s="10">
        <f t="shared" si="3"/>
        <v>75</v>
      </c>
      <c r="L26" s="4">
        <v>8</v>
      </c>
      <c r="M26"/>
      <c r="N26"/>
    </row>
    <row r="27" spans="2:14">
      <c r="B27" s="3">
        <v>51090</v>
      </c>
      <c r="C27" s="3">
        <v>5</v>
      </c>
      <c r="D27" s="3">
        <v>5</v>
      </c>
      <c r="E27" s="3"/>
      <c r="F27" s="3"/>
      <c r="G27" s="3"/>
      <c r="H27" s="2"/>
      <c r="I27" s="3">
        <v>21</v>
      </c>
      <c r="J27" s="3">
        <f t="shared" si="2"/>
        <v>63</v>
      </c>
      <c r="K27" s="10">
        <f t="shared" si="3"/>
        <v>73</v>
      </c>
      <c r="L27" s="4">
        <v>7</v>
      </c>
      <c r="M27"/>
      <c r="N27"/>
    </row>
    <row r="28" spans="2:14">
      <c r="B28" s="3">
        <v>51242</v>
      </c>
      <c r="C28" s="3">
        <v>5</v>
      </c>
      <c r="D28" s="3">
        <v>4</v>
      </c>
      <c r="E28" s="3"/>
      <c r="F28" s="3"/>
      <c r="G28" s="3"/>
      <c r="H28" s="2"/>
      <c r="I28" s="3">
        <v>20</v>
      </c>
      <c r="J28" s="3">
        <f t="shared" si="2"/>
        <v>60</v>
      </c>
      <c r="K28" s="10">
        <f t="shared" si="3"/>
        <v>69</v>
      </c>
      <c r="L28" s="4">
        <v>7</v>
      </c>
      <c r="M28"/>
      <c r="N28"/>
    </row>
    <row r="29" spans="2:14">
      <c r="B29" s="3">
        <v>51087</v>
      </c>
      <c r="C29" s="3">
        <v>5</v>
      </c>
      <c r="D29" s="3">
        <v>4</v>
      </c>
      <c r="E29" s="3"/>
      <c r="F29" s="3"/>
      <c r="G29" s="3"/>
      <c r="H29" s="2"/>
      <c r="I29" s="3">
        <v>20</v>
      </c>
      <c r="J29" s="3">
        <f t="shared" si="2"/>
        <v>60</v>
      </c>
      <c r="K29" s="10">
        <f t="shared" si="3"/>
        <v>69</v>
      </c>
      <c r="L29" s="4">
        <v>7</v>
      </c>
      <c r="M29"/>
      <c r="N29"/>
    </row>
    <row r="30" spans="2:14">
      <c r="B30" s="3">
        <v>51100</v>
      </c>
      <c r="C30" s="3">
        <v>5</v>
      </c>
      <c r="D30" s="3">
        <v>4</v>
      </c>
      <c r="E30" s="4">
        <v>14</v>
      </c>
      <c r="F30" s="10">
        <f>(45/21)*E30</f>
        <v>30</v>
      </c>
      <c r="G30" s="3">
        <v>13</v>
      </c>
      <c r="H30" s="10">
        <f>(45/20)*G30</f>
        <v>29.25</v>
      </c>
      <c r="I30" s="3"/>
      <c r="J30" s="3">
        <f t="shared" si="2"/>
        <v>0</v>
      </c>
      <c r="K30" s="10">
        <f t="shared" si="3"/>
        <v>68.25</v>
      </c>
      <c r="L30" s="4">
        <v>7</v>
      </c>
      <c r="M30"/>
      <c r="N30"/>
    </row>
    <row r="31" spans="2:14">
      <c r="B31" s="3">
        <v>51072</v>
      </c>
      <c r="C31" s="3">
        <v>5</v>
      </c>
      <c r="D31" s="3">
        <v>5</v>
      </c>
      <c r="E31" s="4">
        <v>14</v>
      </c>
      <c r="F31" s="10">
        <f>(45/21)*E31</f>
        <v>30</v>
      </c>
      <c r="G31" s="3">
        <v>12</v>
      </c>
      <c r="H31" s="10">
        <f>(45/20)*G31</f>
        <v>27</v>
      </c>
      <c r="I31" s="3"/>
      <c r="J31" s="3">
        <f t="shared" si="2"/>
        <v>0</v>
      </c>
      <c r="K31" s="10">
        <f t="shared" si="3"/>
        <v>67</v>
      </c>
      <c r="L31" s="4">
        <v>7</v>
      </c>
      <c r="M31"/>
      <c r="N31"/>
    </row>
    <row r="32" spans="2:14">
      <c r="B32" s="3">
        <v>51065</v>
      </c>
      <c r="C32" s="3">
        <v>5</v>
      </c>
      <c r="D32" s="3">
        <v>5</v>
      </c>
      <c r="E32" s="3"/>
      <c r="F32" s="3"/>
      <c r="G32" s="3"/>
      <c r="H32" s="2"/>
      <c r="I32" s="3">
        <v>19</v>
      </c>
      <c r="J32" s="3">
        <f t="shared" si="2"/>
        <v>57</v>
      </c>
      <c r="K32" s="10">
        <f t="shared" si="3"/>
        <v>67</v>
      </c>
      <c r="L32" s="4">
        <v>7</v>
      </c>
      <c r="M32"/>
      <c r="N32"/>
    </row>
    <row r="33" spans="2:14">
      <c r="B33" s="3">
        <v>51082</v>
      </c>
      <c r="C33" s="3">
        <v>5</v>
      </c>
      <c r="D33" s="3">
        <v>4</v>
      </c>
      <c r="E33" s="3"/>
      <c r="F33" s="3"/>
      <c r="G33" s="3"/>
      <c r="H33" s="2"/>
      <c r="I33" s="3">
        <v>17</v>
      </c>
      <c r="J33" s="3">
        <f t="shared" si="2"/>
        <v>51</v>
      </c>
      <c r="K33" s="10">
        <f t="shared" si="3"/>
        <v>60</v>
      </c>
      <c r="L33" s="4">
        <v>6</v>
      </c>
      <c r="M33"/>
      <c r="N33"/>
    </row>
    <row r="34" spans="2:14">
      <c r="B34" s="3">
        <v>31078</v>
      </c>
      <c r="C34" s="3">
        <v>4</v>
      </c>
      <c r="D34" s="3">
        <v>4</v>
      </c>
      <c r="E34" s="3"/>
      <c r="F34" s="3"/>
      <c r="G34" s="3"/>
      <c r="H34" s="2"/>
      <c r="I34" s="3">
        <v>17</v>
      </c>
      <c r="J34" s="3">
        <f t="shared" si="2"/>
        <v>51</v>
      </c>
      <c r="K34" s="10">
        <f t="shared" si="3"/>
        <v>59</v>
      </c>
      <c r="L34" s="4">
        <v>6</v>
      </c>
      <c r="M34"/>
      <c r="N34"/>
    </row>
    <row r="35" spans="2:14">
      <c r="B35" s="3">
        <v>51062</v>
      </c>
      <c r="C35" s="3">
        <v>5</v>
      </c>
      <c r="D35" s="3">
        <v>4</v>
      </c>
      <c r="E35" s="3"/>
      <c r="F35" s="3"/>
      <c r="G35" s="3"/>
      <c r="H35" s="2"/>
      <c r="I35" s="3">
        <v>14</v>
      </c>
      <c r="J35" s="3">
        <f t="shared" si="2"/>
        <v>42</v>
      </c>
      <c r="K35" s="10">
        <f t="shared" si="3"/>
        <v>51</v>
      </c>
      <c r="L35" s="4"/>
      <c r="M35"/>
      <c r="N35"/>
    </row>
    <row r="36" spans="2:14">
      <c r="B36" s="3">
        <v>51057</v>
      </c>
      <c r="C36" s="3">
        <v>0</v>
      </c>
      <c r="D36" s="3">
        <v>4</v>
      </c>
      <c r="E36" s="3"/>
      <c r="F36" s="3"/>
      <c r="G36" s="3"/>
      <c r="H36" s="2"/>
      <c r="I36" s="3">
        <v>14</v>
      </c>
      <c r="J36" s="3">
        <f t="shared" si="2"/>
        <v>42</v>
      </c>
      <c r="K36" s="10">
        <f t="shared" si="3"/>
        <v>46</v>
      </c>
      <c r="L36" s="4"/>
      <c r="M36"/>
      <c r="N36"/>
    </row>
    <row r="37" spans="2:14">
      <c r="B37" s="3">
        <v>51098</v>
      </c>
      <c r="C37" s="3">
        <v>0</v>
      </c>
      <c r="D37" s="3">
        <v>3</v>
      </c>
      <c r="E37" s="3"/>
      <c r="F37" s="3"/>
      <c r="G37" s="3"/>
      <c r="H37" s="2"/>
      <c r="I37" s="3">
        <v>14</v>
      </c>
      <c r="J37" s="3">
        <f t="shared" si="2"/>
        <v>42</v>
      </c>
      <c r="K37" s="10">
        <f t="shared" si="3"/>
        <v>45</v>
      </c>
      <c r="L37" s="4"/>
      <c r="M37"/>
      <c r="N37"/>
    </row>
    <row r="38" spans="2:14">
      <c r="B38" s="3">
        <v>51091</v>
      </c>
      <c r="C38" s="3">
        <v>5</v>
      </c>
      <c r="D38" s="3">
        <v>4</v>
      </c>
      <c r="E38" s="3"/>
      <c r="F38" s="3"/>
      <c r="G38" s="3"/>
      <c r="H38" s="2"/>
      <c r="I38" s="3">
        <v>11</v>
      </c>
      <c r="J38" s="3">
        <f t="shared" si="2"/>
        <v>33</v>
      </c>
      <c r="K38" s="10">
        <f t="shared" si="3"/>
        <v>42</v>
      </c>
      <c r="L38" s="4"/>
      <c r="M38"/>
      <c r="N38"/>
    </row>
    <row r="39" spans="2:14">
      <c r="B39" s="3">
        <v>51086</v>
      </c>
      <c r="C39" s="3">
        <v>2</v>
      </c>
      <c r="D39" s="3">
        <v>4</v>
      </c>
      <c r="E39" s="3"/>
      <c r="F39" s="3"/>
      <c r="G39" s="3"/>
      <c r="H39" s="2"/>
      <c r="I39" s="3">
        <v>12</v>
      </c>
      <c r="J39" s="3">
        <f t="shared" si="2"/>
        <v>36</v>
      </c>
      <c r="K39" s="10">
        <f t="shared" si="3"/>
        <v>42</v>
      </c>
      <c r="L39" s="4"/>
      <c r="M39"/>
      <c r="N39"/>
    </row>
    <row r="40" spans="2:14">
      <c r="B40" s="3">
        <v>51067</v>
      </c>
      <c r="C40" s="3">
        <v>0</v>
      </c>
      <c r="D40" s="3">
        <v>4</v>
      </c>
      <c r="E40" s="3"/>
      <c r="F40" s="3"/>
      <c r="G40" s="3"/>
      <c r="H40" s="2"/>
      <c r="I40" s="3">
        <v>12</v>
      </c>
      <c r="J40" s="3">
        <f t="shared" si="2"/>
        <v>36</v>
      </c>
      <c r="K40" s="10">
        <f t="shared" si="3"/>
        <v>40</v>
      </c>
      <c r="L40" s="4"/>
      <c r="M40"/>
      <c r="N40"/>
    </row>
    <row r="41" spans="2:14">
      <c r="B41" s="3">
        <v>51107</v>
      </c>
      <c r="C41" s="3">
        <v>1</v>
      </c>
      <c r="D41" s="3">
        <v>4</v>
      </c>
      <c r="E41" s="3"/>
      <c r="F41" s="3"/>
      <c r="G41" s="3"/>
      <c r="H41" s="2"/>
      <c r="I41" s="3">
        <v>9</v>
      </c>
      <c r="J41" s="3">
        <f t="shared" si="2"/>
        <v>27</v>
      </c>
      <c r="K41" s="10">
        <f t="shared" si="3"/>
        <v>32</v>
      </c>
      <c r="L41" s="4"/>
      <c r="M41"/>
      <c r="N41"/>
    </row>
    <row r="42" spans="2:14">
      <c r="B42" s="3">
        <v>51105</v>
      </c>
      <c r="C42" s="3">
        <v>1</v>
      </c>
      <c r="D42" s="3">
        <v>4</v>
      </c>
      <c r="E42" s="4">
        <v>12</v>
      </c>
      <c r="F42" s="10">
        <f>(45/21)*E42</f>
        <v>25.714285714285715</v>
      </c>
      <c r="G42" s="3"/>
      <c r="H42" s="10">
        <f>(45/20)*G42</f>
        <v>0</v>
      </c>
      <c r="I42" s="3"/>
      <c r="J42" s="3">
        <f t="shared" si="2"/>
        <v>0</v>
      </c>
      <c r="K42" s="10">
        <f t="shared" si="3"/>
        <v>30.714285714285715</v>
      </c>
      <c r="L42" s="4"/>
      <c r="M42"/>
      <c r="N42"/>
    </row>
    <row r="43" spans="2:14">
      <c r="B43" s="3">
        <v>50536</v>
      </c>
      <c r="C43" s="3">
        <v>5</v>
      </c>
      <c r="D43" s="3">
        <v>3</v>
      </c>
      <c r="E43" s="3"/>
      <c r="F43" s="3"/>
      <c r="G43" s="3"/>
      <c r="H43" s="2"/>
      <c r="I43" s="3"/>
      <c r="J43" s="3">
        <f t="shared" si="2"/>
        <v>0</v>
      </c>
      <c r="K43" s="10">
        <f t="shared" si="3"/>
        <v>8</v>
      </c>
      <c r="L43" s="4"/>
      <c r="M43"/>
      <c r="N43"/>
    </row>
    <row r="44" spans="2:14">
      <c r="C44" s="1"/>
      <c r="H44"/>
      <c r="J44" s="1"/>
      <c r="K44" s="11"/>
      <c r="L44" s="12"/>
      <c r="M44"/>
      <c r="N44"/>
    </row>
    <row r="45" spans="2:14">
      <c r="C45" s="1"/>
      <c r="H45"/>
      <c r="J45" s="1"/>
      <c r="K45" s="11"/>
      <c r="L45" s="12"/>
      <c r="M45"/>
      <c r="N45"/>
    </row>
    <row r="46" spans="2:14">
      <c r="C46" s="1"/>
      <c r="H46"/>
      <c r="J46" s="1"/>
      <c r="K46" s="11"/>
      <c r="L46" s="12"/>
      <c r="M46"/>
      <c r="N46"/>
    </row>
    <row r="47" spans="2:14" ht="72.5">
      <c r="B47" s="14" t="s">
        <v>2</v>
      </c>
      <c r="C47" s="7" t="s">
        <v>14</v>
      </c>
      <c r="D47" s="15" t="s">
        <v>3</v>
      </c>
      <c r="E47" s="7" t="s">
        <v>9</v>
      </c>
      <c r="F47" s="7" t="s">
        <v>5</v>
      </c>
      <c r="G47" s="7" t="s">
        <v>15</v>
      </c>
      <c r="H47" s="7" t="s">
        <v>6</v>
      </c>
      <c r="I47" s="8" t="s">
        <v>16</v>
      </c>
      <c r="J47" s="7" t="s">
        <v>7</v>
      </c>
      <c r="K47" s="7" t="s">
        <v>8</v>
      </c>
      <c r="L47"/>
      <c r="M47"/>
      <c r="N47"/>
    </row>
    <row r="48" spans="2:14">
      <c r="B48" s="3">
        <v>51154</v>
      </c>
      <c r="C48" s="3"/>
      <c r="D48" s="3"/>
      <c r="E48" s="3"/>
      <c r="F48" s="3"/>
      <c r="G48" s="10">
        <f>(50/20)*F48</f>
        <v>0</v>
      </c>
      <c r="H48" s="3">
        <v>23</v>
      </c>
      <c r="I48" s="17">
        <f>(95/30)*H48</f>
        <v>72.833333333333329</v>
      </c>
      <c r="J48" s="10">
        <f>(C48+E48+G48+I48)</f>
        <v>72.833333333333329</v>
      </c>
      <c r="K48" s="4">
        <v>7</v>
      </c>
      <c r="L48"/>
      <c r="M48"/>
      <c r="N48"/>
    </row>
    <row r="49" spans="2:14">
      <c r="B49" s="3">
        <v>51061</v>
      </c>
      <c r="C49" s="3">
        <v>5</v>
      </c>
      <c r="D49" s="4">
        <v>11</v>
      </c>
      <c r="E49" s="10">
        <f>(45/21)*D49</f>
        <v>23.571428571428569</v>
      </c>
      <c r="F49" s="3">
        <v>13</v>
      </c>
      <c r="G49" s="10">
        <f>(50/20)*F49</f>
        <v>32.5</v>
      </c>
      <c r="H49" s="3"/>
      <c r="I49" s="3">
        <f>(95/30)*H49</f>
        <v>0</v>
      </c>
      <c r="J49" s="10">
        <f>(C49+E49+G49+I49)</f>
        <v>61.071428571428569</v>
      </c>
      <c r="K49" s="4">
        <v>6</v>
      </c>
      <c r="L49"/>
      <c r="M49"/>
      <c r="N49"/>
    </row>
    <row r="50" spans="2:14">
      <c r="B50" s="3">
        <v>51108</v>
      </c>
      <c r="C50" s="3"/>
      <c r="D50" s="4">
        <v>11</v>
      </c>
      <c r="E50" s="10">
        <f>(45/21)*D50</f>
        <v>23.571428571428569</v>
      </c>
      <c r="F50" s="3">
        <v>13</v>
      </c>
      <c r="G50" s="10">
        <f>(50/20)*F50</f>
        <v>32.5</v>
      </c>
      <c r="H50" s="3"/>
      <c r="I50" s="3">
        <f>(95/30)*H50</f>
        <v>0</v>
      </c>
      <c r="J50" s="10">
        <f>(C50+E50+G50+I50)</f>
        <v>56.071428571428569</v>
      </c>
      <c r="K50" s="4">
        <v>6</v>
      </c>
      <c r="L50"/>
      <c r="M50"/>
      <c r="N50"/>
    </row>
    <row r="51" spans="2:14">
      <c r="B51" s="3">
        <v>51250</v>
      </c>
      <c r="C51" s="3"/>
      <c r="D51" s="3"/>
      <c r="E51" s="3"/>
      <c r="F51" s="3"/>
      <c r="G51" s="10">
        <f>(50/20)*F51</f>
        <v>0</v>
      </c>
      <c r="H51" s="3">
        <v>12</v>
      </c>
      <c r="I51" s="3">
        <f>(95/30)*H51</f>
        <v>38</v>
      </c>
      <c r="J51" s="10">
        <f>(C51+E51+G51+I51)</f>
        <v>38</v>
      </c>
      <c r="K51" s="3"/>
      <c r="L51"/>
      <c r="M51"/>
      <c r="N51"/>
    </row>
    <row r="52" spans="2:14">
      <c r="B52" s="3">
        <v>51101</v>
      </c>
      <c r="C52" s="3"/>
      <c r="D52" s="4">
        <v>16</v>
      </c>
      <c r="E52" s="10">
        <f>(45/21)*D52</f>
        <v>34.285714285714285</v>
      </c>
      <c r="F52" s="3"/>
      <c r="G52" s="10">
        <f>(50/20)*F52</f>
        <v>0</v>
      </c>
      <c r="H52" s="3"/>
      <c r="I52" s="3">
        <f>(95/30)*H52</f>
        <v>0</v>
      </c>
      <c r="J52" s="10">
        <f>(C52+E52+G52+I52)</f>
        <v>34.285714285714285</v>
      </c>
      <c r="K52" s="3"/>
      <c r="L52"/>
      <c r="M52"/>
      <c r="N52"/>
    </row>
    <row r="54" spans="2:14">
      <c r="C54" s="19" t="s">
        <v>20</v>
      </c>
    </row>
    <row r="56" spans="2:14">
      <c r="I56" s="1" t="s">
        <v>19</v>
      </c>
    </row>
  </sheetData>
  <sortState xmlns:xlrd2="http://schemas.microsoft.com/office/spreadsheetml/2017/richdata2" ref="B48:K52">
    <sortCondition descending="1" ref="J48:J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Dzeneta Camovic</dc:creator>
  <cp:lastModifiedBy>Dzeneta Camovic</cp:lastModifiedBy>
  <dcterms:created xsi:type="dcterms:W3CDTF">2025-04-24T16:31:00Z</dcterms:created>
  <dcterms:modified xsi:type="dcterms:W3CDTF">2026-02-02T10:42:33Z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6AADF749F9914BB3AFA1FB4967F544D8_13</vt:lpwstr>
  </property>
  <property fmtid="{D5CDD505-2E9C-101B-9397-08002B2CF9AE}" pid="3" name="KSOProductBuildVer">
    <vt:lpwstr>1033-12.2.0.21546</vt:lpwstr>
  </property>
</Properties>
</file>